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8195" windowHeight="1176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30" i="1" l="1"/>
  <c r="I35" i="1"/>
  <c r="I36" i="1" s="1"/>
  <c r="I47" i="1" s="1"/>
  <c r="I44" i="1"/>
  <c r="I43" i="1"/>
  <c r="I31" i="1" l="1"/>
  <c r="I37" i="1"/>
  <c r="I49" i="1" l="1"/>
  <c r="I40" i="1"/>
  <c r="I32" i="1"/>
  <c r="I38" i="1"/>
  <c r="I48" i="1" s="1"/>
</calcChain>
</file>

<file path=xl/sharedStrings.xml><?xml version="1.0" encoding="utf-8"?>
<sst xmlns="http://schemas.openxmlformats.org/spreadsheetml/2006/main" count="49" uniqueCount="35">
  <si>
    <t xml:space="preserve">Glycerol Based Process </t>
  </si>
  <si>
    <t>Simplified Mass Balance Module</t>
  </si>
  <si>
    <t>Recycle Percentage</t>
  </si>
  <si>
    <t>User Supplied Process Design Parameters</t>
  </si>
  <si>
    <t>Reactor Conversion</t>
  </si>
  <si>
    <t>%</t>
  </si>
  <si>
    <t>kmol/h</t>
  </si>
  <si>
    <t>mol %</t>
  </si>
  <si>
    <r>
      <t>n1</t>
    </r>
    <r>
      <rPr>
        <vertAlign val="subscript"/>
        <sz val="11"/>
        <color theme="1"/>
        <rFont val="Calibri"/>
        <family val="2"/>
        <scheme val="minor"/>
      </rPr>
      <t>NIT</t>
    </r>
  </si>
  <si>
    <r>
      <t>n2</t>
    </r>
    <r>
      <rPr>
        <vertAlign val="subscript"/>
        <sz val="11"/>
        <color theme="1"/>
        <rFont val="Calibri"/>
        <family val="2"/>
        <scheme val="minor"/>
      </rPr>
      <t>GLY</t>
    </r>
  </si>
  <si>
    <r>
      <t>n2</t>
    </r>
    <r>
      <rPr>
        <vertAlign val="subscript"/>
        <sz val="11"/>
        <color theme="1"/>
        <rFont val="Calibri"/>
        <family val="2"/>
        <scheme val="minor"/>
      </rPr>
      <t>WTR</t>
    </r>
  </si>
  <si>
    <r>
      <t>n3</t>
    </r>
    <r>
      <rPr>
        <vertAlign val="subscript"/>
        <sz val="11"/>
        <color theme="1"/>
        <rFont val="Calibri"/>
        <family val="2"/>
        <scheme val="minor"/>
      </rPr>
      <t>WTR</t>
    </r>
  </si>
  <si>
    <r>
      <t>n3</t>
    </r>
    <r>
      <rPr>
        <vertAlign val="subscript"/>
        <sz val="11"/>
        <color theme="1"/>
        <rFont val="Calibri"/>
        <family val="2"/>
        <scheme val="minor"/>
      </rPr>
      <t>NIT</t>
    </r>
  </si>
  <si>
    <r>
      <t>n4</t>
    </r>
    <r>
      <rPr>
        <vertAlign val="subscript"/>
        <sz val="11"/>
        <color theme="1"/>
        <rFont val="Calibri"/>
        <family val="2"/>
        <scheme val="minor"/>
      </rPr>
      <t>WTR</t>
    </r>
  </si>
  <si>
    <r>
      <t>n4</t>
    </r>
    <r>
      <rPr>
        <vertAlign val="subscript"/>
        <sz val="11"/>
        <color theme="1"/>
        <rFont val="Calibri"/>
        <family val="2"/>
        <scheme val="minor"/>
      </rPr>
      <t>ACR</t>
    </r>
  </si>
  <si>
    <r>
      <t>n4</t>
    </r>
    <r>
      <rPr>
        <vertAlign val="subscript"/>
        <sz val="11"/>
        <color theme="1"/>
        <rFont val="Calibri"/>
        <family val="2"/>
        <scheme val="minor"/>
      </rPr>
      <t>HAC</t>
    </r>
  </si>
  <si>
    <r>
      <t>n4</t>
    </r>
    <r>
      <rPr>
        <vertAlign val="subscript"/>
        <sz val="11"/>
        <color theme="1"/>
        <rFont val="Calibri"/>
        <family val="2"/>
        <scheme val="minor"/>
      </rPr>
      <t>GLY</t>
    </r>
  </si>
  <si>
    <t>Given Process Design Parameters</t>
  </si>
  <si>
    <t>Acrolein/HAC Ratio</t>
  </si>
  <si>
    <t>GLY/WTR Feed Ratio</t>
  </si>
  <si>
    <t>NIT Dilution Factor</t>
  </si>
  <si>
    <t>ACR Production Rate</t>
  </si>
  <si>
    <t>ACR Product Purity</t>
  </si>
  <si>
    <t>ACR Yield</t>
  </si>
  <si>
    <r>
      <t>n10</t>
    </r>
    <r>
      <rPr>
        <vertAlign val="subscript"/>
        <sz val="11"/>
        <color theme="1"/>
        <rFont val="Calibri"/>
        <family val="2"/>
        <scheme val="minor"/>
      </rPr>
      <t>WTR</t>
    </r>
  </si>
  <si>
    <r>
      <t>n8</t>
    </r>
    <r>
      <rPr>
        <vertAlign val="subscript"/>
        <sz val="11"/>
        <color theme="1"/>
        <rFont val="Calibri"/>
        <family val="2"/>
        <scheme val="minor"/>
      </rPr>
      <t>ACR</t>
    </r>
  </si>
  <si>
    <r>
      <t>n8</t>
    </r>
    <r>
      <rPr>
        <vertAlign val="subscript"/>
        <sz val="11"/>
        <color theme="1"/>
        <rFont val="Calibri"/>
        <family val="2"/>
        <scheme val="minor"/>
      </rPr>
      <t>WTR</t>
    </r>
  </si>
  <si>
    <r>
      <t>n10</t>
    </r>
    <r>
      <rPr>
        <vertAlign val="subscript"/>
        <sz val="11"/>
        <color theme="1"/>
        <rFont val="Calibri"/>
        <family val="2"/>
        <scheme val="minor"/>
      </rPr>
      <t>HAC</t>
    </r>
  </si>
  <si>
    <r>
      <t>n10</t>
    </r>
    <r>
      <rPr>
        <vertAlign val="subscript"/>
        <sz val="11"/>
        <color theme="1"/>
        <rFont val="Calibri"/>
        <family val="2"/>
        <scheme val="minor"/>
      </rPr>
      <t>GLY</t>
    </r>
  </si>
  <si>
    <r>
      <t>n5</t>
    </r>
    <r>
      <rPr>
        <vertAlign val="subscript"/>
        <sz val="11"/>
        <color theme="1"/>
        <rFont val="Calibri"/>
        <family val="2"/>
        <scheme val="minor"/>
      </rPr>
      <t>WTR</t>
    </r>
  </si>
  <si>
    <t>WTR Split in Quench Column</t>
  </si>
  <si>
    <t>Calculated Mole Balance Results</t>
  </si>
  <si>
    <r>
      <t>n9</t>
    </r>
    <r>
      <rPr>
        <vertAlign val="subscript"/>
        <sz val="11"/>
        <color theme="1"/>
        <rFont val="Calibri"/>
        <family val="2"/>
        <scheme val="minor"/>
      </rPr>
      <t>ACR</t>
    </r>
  </si>
  <si>
    <r>
      <t>n9</t>
    </r>
    <r>
      <rPr>
        <vertAlign val="subscript"/>
        <sz val="11"/>
        <color theme="1"/>
        <rFont val="Calibri"/>
        <family val="2"/>
        <scheme val="minor"/>
      </rPr>
      <t>WTR</t>
    </r>
  </si>
  <si>
    <r>
      <t>n6</t>
    </r>
    <r>
      <rPr>
        <vertAlign val="subscript"/>
        <sz val="11"/>
        <color theme="1"/>
        <rFont val="Calibri"/>
        <family val="2"/>
        <scheme val="minor"/>
      </rPr>
      <t>NIT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</si>
</sst>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0" xfId="0" applyBorder="1"/>
    <xf numFmtId="0" fontId="0" fillId="0" borderId="8" xfId="0" applyBorder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</xdr:row>
      <xdr:rowOff>114299</xdr:rowOff>
    </xdr:from>
    <xdr:to>
      <xdr:col>13</xdr:col>
      <xdr:colOff>600075</xdr:colOff>
      <xdr:row>25</xdr:row>
      <xdr:rowOff>123824</xdr:rowOff>
    </xdr:to>
    <xdr:sp macro="" textlink="">
      <xdr:nvSpPr>
        <xdr:cNvPr id="73" name="Rectangle 72"/>
        <xdr:cNvSpPr/>
      </xdr:nvSpPr>
      <xdr:spPr>
        <a:xfrm>
          <a:off x="19050" y="514349"/>
          <a:ext cx="8505825" cy="4391025"/>
        </a:xfrm>
        <a:prstGeom prst="rect">
          <a:avLst/>
        </a:prstGeom>
        <a:solidFill>
          <a:schemeClr val="bg1">
            <a:lumMod val="8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452438</xdr:colOff>
      <xdr:row>11</xdr:row>
      <xdr:rowOff>109537</xdr:rowOff>
    </xdr:from>
    <xdr:to>
      <xdr:col>2</xdr:col>
      <xdr:colOff>219078</xdr:colOff>
      <xdr:row>18</xdr:row>
      <xdr:rowOff>23812</xdr:rowOff>
    </xdr:to>
    <xdr:sp macro="" textlink="">
      <xdr:nvSpPr>
        <xdr:cNvPr id="2" name="Pentagon 1"/>
        <xdr:cNvSpPr/>
      </xdr:nvSpPr>
      <xdr:spPr>
        <a:xfrm rot="16200000">
          <a:off x="321470" y="2355055"/>
          <a:ext cx="1247775" cy="985840"/>
        </a:xfrm>
        <a:prstGeom prst="homePlate">
          <a:avLst>
            <a:gd name="adj" fmla="val 2874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vert" rtlCol="0" anchor="ctr" anchorCtr="0"/>
        <a:lstStyle/>
        <a:p>
          <a:pPr algn="ctr"/>
          <a:r>
            <a:rPr lang="en-US" sz="1100"/>
            <a:t>Glycerol Storage</a:t>
          </a:r>
        </a:p>
      </xdr:txBody>
    </xdr:sp>
    <xdr:clientData/>
  </xdr:twoCellAnchor>
  <xdr:twoCellAnchor>
    <xdr:from>
      <xdr:col>3</xdr:col>
      <xdr:colOff>590550</xdr:colOff>
      <xdr:row>12</xdr:row>
      <xdr:rowOff>95250</xdr:rowOff>
    </xdr:from>
    <xdr:to>
      <xdr:col>5</xdr:col>
      <xdr:colOff>57150</xdr:colOff>
      <xdr:row>17</xdr:row>
      <xdr:rowOff>85725</xdr:rowOff>
    </xdr:to>
    <xdr:sp macro="" textlink="">
      <xdr:nvSpPr>
        <xdr:cNvPr id="3" name="Rectangle 2"/>
        <xdr:cNvSpPr/>
      </xdr:nvSpPr>
      <xdr:spPr>
        <a:xfrm>
          <a:off x="2419350" y="2400300"/>
          <a:ext cx="685800" cy="94297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/>
            <a:t>Packed Bed</a:t>
          </a:r>
        </a:p>
        <a:p>
          <a:pPr algn="ctr"/>
          <a:r>
            <a:rPr lang="en-US" sz="1100"/>
            <a:t>Reactor</a:t>
          </a:r>
        </a:p>
      </xdr:txBody>
    </xdr:sp>
    <xdr:clientData/>
  </xdr:twoCellAnchor>
  <xdr:twoCellAnchor>
    <xdr:from>
      <xdr:col>6</xdr:col>
      <xdr:colOff>47625</xdr:colOff>
      <xdr:row>10</xdr:row>
      <xdr:rowOff>38101</xdr:rowOff>
    </xdr:from>
    <xdr:to>
      <xdr:col>6</xdr:col>
      <xdr:colOff>447675</xdr:colOff>
      <xdr:row>19</xdr:row>
      <xdr:rowOff>9525</xdr:rowOff>
    </xdr:to>
    <xdr:sp macro="" textlink="">
      <xdr:nvSpPr>
        <xdr:cNvPr id="4" name="Rectangle 3"/>
        <xdr:cNvSpPr/>
      </xdr:nvSpPr>
      <xdr:spPr>
        <a:xfrm>
          <a:off x="3705225" y="1962151"/>
          <a:ext cx="400050" cy="1685924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vert270" rtlCol="0" anchor="ctr"/>
        <a:lstStyle/>
        <a:p>
          <a:pPr algn="ctr"/>
          <a:r>
            <a:rPr lang="en-US" sz="1100"/>
            <a:t>Quench Column</a:t>
          </a:r>
        </a:p>
      </xdr:txBody>
    </xdr:sp>
    <xdr:clientData/>
  </xdr:twoCellAnchor>
  <xdr:twoCellAnchor>
    <xdr:from>
      <xdr:col>10</xdr:col>
      <xdr:colOff>57150</xdr:colOff>
      <xdr:row>10</xdr:row>
      <xdr:rowOff>28576</xdr:rowOff>
    </xdr:from>
    <xdr:to>
      <xdr:col>10</xdr:col>
      <xdr:colOff>457200</xdr:colOff>
      <xdr:row>19</xdr:row>
      <xdr:rowOff>0</xdr:rowOff>
    </xdr:to>
    <xdr:sp macro="" textlink="">
      <xdr:nvSpPr>
        <xdr:cNvPr id="5" name="Rectangle 4"/>
        <xdr:cNvSpPr/>
      </xdr:nvSpPr>
      <xdr:spPr>
        <a:xfrm>
          <a:off x="6153150" y="1952626"/>
          <a:ext cx="400050" cy="1685924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vert270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/>
          <a:r>
            <a:rPr lang="en-US" sz="1100" baseline="0">
              <a:solidFill>
                <a:schemeClr val="lt1"/>
              </a:solidFill>
              <a:latin typeface="+mn-lt"/>
              <a:ea typeface="+mn-ea"/>
              <a:cs typeface="+mn-cs"/>
            </a:rPr>
            <a:t>Column 2</a:t>
          </a:r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8</xdr:col>
      <xdr:colOff>57150</xdr:colOff>
      <xdr:row>10</xdr:row>
      <xdr:rowOff>28576</xdr:rowOff>
    </xdr:from>
    <xdr:to>
      <xdr:col>8</xdr:col>
      <xdr:colOff>457200</xdr:colOff>
      <xdr:row>19</xdr:row>
      <xdr:rowOff>0</xdr:rowOff>
    </xdr:to>
    <xdr:sp macro="" textlink="">
      <xdr:nvSpPr>
        <xdr:cNvPr id="6" name="Rectangle 5"/>
        <xdr:cNvSpPr/>
      </xdr:nvSpPr>
      <xdr:spPr>
        <a:xfrm>
          <a:off x="4933950" y="1952626"/>
          <a:ext cx="400050" cy="1685924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vert270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/>
          <a:r>
            <a:rPr lang="en-US" sz="1100">
              <a:solidFill>
                <a:schemeClr val="lt1"/>
              </a:solidFill>
              <a:latin typeface="+mn-lt"/>
              <a:ea typeface="+mn-ea"/>
              <a:cs typeface="+mn-cs"/>
            </a:rPr>
            <a:t>Column 1</a:t>
          </a:r>
        </a:p>
      </xdr:txBody>
    </xdr:sp>
    <xdr:clientData/>
  </xdr:twoCellAnchor>
  <xdr:twoCellAnchor>
    <xdr:from>
      <xdr:col>2</xdr:col>
      <xdr:colOff>209550</xdr:colOff>
      <xdr:row>12</xdr:row>
      <xdr:rowOff>95250</xdr:rowOff>
    </xdr:from>
    <xdr:to>
      <xdr:col>4</xdr:col>
      <xdr:colOff>323850</xdr:colOff>
      <xdr:row>17</xdr:row>
      <xdr:rowOff>142876</xdr:rowOff>
    </xdr:to>
    <xdr:cxnSp macro="">
      <xdr:nvCxnSpPr>
        <xdr:cNvPr id="8" name="Elbow Connector 7"/>
        <xdr:cNvCxnSpPr>
          <a:endCxn id="3" idx="0"/>
        </xdr:cNvCxnSpPr>
      </xdr:nvCxnSpPr>
      <xdr:spPr>
        <a:xfrm flipV="1">
          <a:off x="1428750" y="2400300"/>
          <a:ext cx="1333500" cy="1000126"/>
        </a:xfrm>
        <a:prstGeom prst="bentConnector4">
          <a:avLst>
            <a:gd name="adj1" fmla="val 37143"/>
            <a:gd name="adj2" fmla="val 146667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323849</xdr:colOff>
      <xdr:row>14</xdr:row>
      <xdr:rowOff>119063</xdr:rowOff>
    </xdr:from>
    <xdr:to>
      <xdr:col>6</xdr:col>
      <xdr:colOff>47624</xdr:colOff>
      <xdr:row>17</xdr:row>
      <xdr:rowOff>85725</xdr:rowOff>
    </xdr:to>
    <xdr:cxnSp macro="">
      <xdr:nvCxnSpPr>
        <xdr:cNvPr id="12" name="Elbow Connector 11"/>
        <xdr:cNvCxnSpPr>
          <a:stCxn id="3" idx="2"/>
          <a:endCxn id="4" idx="1"/>
        </xdr:cNvCxnSpPr>
      </xdr:nvCxnSpPr>
      <xdr:spPr>
        <a:xfrm rot="5400000" flipH="1" flipV="1">
          <a:off x="2964656" y="2602706"/>
          <a:ext cx="538162" cy="942975"/>
        </a:xfrm>
        <a:prstGeom prst="bentConnector4">
          <a:avLst>
            <a:gd name="adj1" fmla="val -42478"/>
            <a:gd name="adj2" fmla="val 68182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247650</xdr:colOff>
      <xdr:row>10</xdr:row>
      <xdr:rowOff>38100</xdr:rowOff>
    </xdr:from>
    <xdr:to>
      <xdr:col>8</xdr:col>
      <xdr:colOff>57150</xdr:colOff>
      <xdr:row>14</xdr:row>
      <xdr:rowOff>109537</xdr:rowOff>
    </xdr:to>
    <xdr:cxnSp macro="">
      <xdr:nvCxnSpPr>
        <xdr:cNvPr id="15" name="Elbow Connector 14"/>
        <xdr:cNvCxnSpPr>
          <a:stCxn id="4" idx="0"/>
          <a:endCxn id="6" idx="1"/>
        </xdr:cNvCxnSpPr>
      </xdr:nvCxnSpPr>
      <xdr:spPr>
        <a:xfrm rot="16200000" flipH="1">
          <a:off x="4002881" y="1864519"/>
          <a:ext cx="833437" cy="1028700"/>
        </a:xfrm>
        <a:prstGeom prst="bentConnector4">
          <a:avLst>
            <a:gd name="adj1" fmla="val -27429"/>
            <a:gd name="adj2" fmla="val 59722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247649</xdr:colOff>
      <xdr:row>19</xdr:row>
      <xdr:rowOff>9525</xdr:rowOff>
    </xdr:from>
    <xdr:to>
      <xdr:col>12</xdr:col>
      <xdr:colOff>57152</xdr:colOff>
      <xdr:row>24</xdr:row>
      <xdr:rowOff>3</xdr:rowOff>
    </xdr:to>
    <xdr:cxnSp macro="">
      <xdr:nvCxnSpPr>
        <xdr:cNvPr id="17" name="Elbow Connector 16"/>
        <xdr:cNvCxnSpPr>
          <a:stCxn id="4" idx="2"/>
        </xdr:cNvCxnSpPr>
      </xdr:nvCxnSpPr>
      <xdr:spPr>
        <a:xfrm rot="16200000" flipH="1">
          <a:off x="5167312" y="2386012"/>
          <a:ext cx="942978" cy="3467103"/>
        </a:xfrm>
        <a:prstGeom prst="bentConnector2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257174</xdr:colOff>
      <xdr:row>14</xdr:row>
      <xdr:rowOff>109538</xdr:rowOff>
    </xdr:from>
    <xdr:to>
      <xdr:col>10</xdr:col>
      <xdr:colOff>57149</xdr:colOff>
      <xdr:row>19</xdr:row>
      <xdr:rowOff>0</xdr:rowOff>
    </xdr:to>
    <xdr:cxnSp macro="">
      <xdr:nvCxnSpPr>
        <xdr:cNvPr id="19" name="Elbow Connector 18"/>
        <xdr:cNvCxnSpPr>
          <a:stCxn id="6" idx="2"/>
          <a:endCxn id="5" idx="1"/>
        </xdr:cNvCxnSpPr>
      </xdr:nvCxnSpPr>
      <xdr:spPr>
        <a:xfrm rot="5400000" flipH="1" flipV="1">
          <a:off x="5222081" y="2707481"/>
          <a:ext cx="842962" cy="1019175"/>
        </a:xfrm>
        <a:prstGeom prst="bentConnector4">
          <a:avLst>
            <a:gd name="adj1" fmla="val -27119"/>
            <a:gd name="adj2" fmla="val 59813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257174</xdr:colOff>
      <xdr:row>7</xdr:row>
      <xdr:rowOff>1</xdr:rowOff>
    </xdr:from>
    <xdr:to>
      <xdr:col>12</xdr:col>
      <xdr:colOff>57149</xdr:colOff>
      <xdr:row>10</xdr:row>
      <xdr:rowOff>28577</xdr:rowOff>
    </xdr:to>
    <xdr:cxnSp macro="">
      <xdr:nvCxnSpPr>
        <xdr:cNvPr id="21" name="Elbow Connector 20"/>
        <xdr:cNvCxnSpPr>
          <a:stCxn id="5" idx="0"/>
        </xdr:cNvCxnSpPr>
      </xdr:nvCxnSpPr>
      <xdr:spPr>
        <a:xfrm rot="5400000" flipH="1" flipV="1">
          <a:off x="6562724" y="1143001"/>
          <a:ext cx="600076" cy="1019175"/>
        </a:xfrm>
        <a:prstGeom prst="bentConnector2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323850</xdr:colOff>
      <xdr:row>10</xdr:row>
      <xdr:rowOff>28576</xdr:rowOff>
    </xdr:from>
    <xdr:to>
      <xdr:col>8</xdr:col>
      <xdr:colOff>257175</xdr:colOff>
      <xdr:row>12</xdr:row>
      <xdr:rowOff>95250</xdr:rowOff>
    </xdr:to>
    <xdr:cxnSp macro="">
      <xdr:nvCxnSpPr>
        <xdr:cNvPr id="23" name="Elbow Connector 22"/>
        <xdr:cNvCxnSpPr>
          <a:stCxn id="6" idx="0"/>
          <a:endCxn id="3" idx="0"/>
        </xdr:cNvCxnSpPr>
      </xdr:nvCxnSpPr>
      <xdr:spPr>
        <a:xfrm rot="16200000" flipH="1" flipV="1">
          <a:off x="3724276" y="990600"/>
          <a:ext cx="447674" cy="2371725"/>
        </a:xfrm>
        <a:prstGeom prst="bentConnector3">
          <a:avLst>
            <a:gd name="adj1" fmla="val -134043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447675</xdr:colOff>
      <xdr:row>14</xdr:row>
      <xdr:rowOff>119063</xdr:rowOff>
    </xdr:from>
    <xdr:to>
      <xdr:col>10</xdr:col>
      <xdr:colOff>257175</xdr:colOff>
      <xdr:row>19</xdr:row>
      <xdr:rowOff>0</xdr:rowOff>
    </xdr:to>
    <xdr:cxnSp macro="">
      <xdr:nvCxnSpPr>
        <xdr:cNvPr id="26" name="Elbow Connector 25"/>
        <xdr:cNvCxnSpPr>
          <a:stCxn id="5" idx="2"/>
          <a:endCxn id="4" idx="3"/>
        </xdr:cNvCxnSpPr>
      </xdr:nvCxnSpPr>
      <xdr:spPr>
        <a:xfrm rot="5400000" flipH="1">
          <a:off x="4812506" y="2097882"/>
          <a:ext cx="833437" cy="2247900"/>
        </a:xfrm>
        <a:prstGeom prst="bentConnector4">
          <a:avLst>
            <a:gd name="adj1" fmla="val -70858"/>
            <a:gd name="adj2" fmla="val 90890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63956</xdr:colOff>
      <xdr:row>8</xdr:row>
      <xdr:rowOff>189430</xdr:rowOff>
    </xdr:from>
    <xdr:to>
      <xdr:col>4</xdr:col>
      <xdr:colOff>323850</xdr:colOff>
      <xdr:row>9</xdr:row>
      <xdr:rowOff>0</xdr:rowOff>
    </xdr:to>
    <xdr:cxnSp macro="">
      <xdr:nvCxnSpPr>
        <xdr:cNvPr id="31" name="Straight Arrow Connector 30"/>
        <xdr:cNvCxnSpPr>
          <a:stCxn id="54" idx="3"/>
        </xdr:cNvCxnSpPr>
      </xdr:nvCxnSpPr>
      <xdr:spPr>
        <a:xfrm>
          <a:off x="1283156" y="1732480"/>
          <a:ext cx="1479094" cy="107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257175</xdr:colOff>
      <xdr:row>4</xdr:row>
      <xdr:rowOff>0</xdr:rowOff>
    </xdr:from>
    <xdr:to>
      <xdr:col>12</xdr:col>
      <xdr:colOff>47625</xdr:colOff>
      <xdr:row>10</xdr:row>
      <xdr:rowOff>28576</xdr:rowOff>
    </xdr:to>
    <xdr:cxnSp macro="">
      <xdr:nvCxnSpPr>
        <xdr:cNvPr id="41" name="Elbow Connector 40"/>
        <xdr:cNvCxnSpPr>
          <a:stCxn id="6" idx="0"/>
        </xdr:cNvCxnSpPr>
      </xdr:nvCxnSpPr>
      <xdr:spPr>
        <a:xfrm rot="5400000" flipH="1" flipV="1">
          <a:off x="5662612" y="252413"/>
          <a:ext cx="1171576" cy="2228850"/>
        </a:xfrm>
        <a:prstGeom prst="bentConnector2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12</xdr:col>
      <xdr:colOff>66675</xdr:colOff>
      <xdr:row>6</xdr:row>
      <xdr:rowOff>66675</xdr:rowOff>
    </xdr:from>
    <xdr:ext cx="1142044" cy="264560"/>
    <xdr:sp macro="" textlink="">
      <xdr:nvSpPr>
        <xdr:cNvPr id="49" name="TextBox 48"/>
        <xdr:cNvSpPr txBox="1"/>
      </xdr:nvSpPr>
      <xdr:spPr>
        <a:xfrm>
          <a:off x="7381875" y="1228725"/>
          <a:ext cx="1142044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Acrolein Product</a:t>
          </a:r>
        </a:p>
      </xdr:txBody>
    </xdr:sp>
    <xdr:clientData/>
  </xdr:oneCellAnchor>
  <xdr:oneCellAnchor>
    <xdr:from>
      <xdr:col>12</xdr:col>
      <xdr:colOff>57150</xdr:colOff>
      <xdr:row>3</xdr:row>
      <xdr:rowOff>57150</xdr:rowOff>
    </xdr:from>
    <xdr:ext cx="761106" cy="264560"/>
    <xdr:sp macro="" textlink="">
      <xdr:nvSpPr>
        <xdr:cNvPr id="50" name="TextBox 49"/>
        <xdr:cNvSpPr txBox="1"/>
      </xdr:nvSpPr>
      <xdr:spPr>
        <a:xfrm>
          <a:off x="7372350" y="647700"/>
          <a:ext cx="76110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Purge Gas</a:t>
          </a:r>
        </a:p>
      </xdr:txBody>
    </xdr:sp>
    <xdr:clientData/>
  </xdr:oneCellAnchor>
  <xdr:oneCellAnchor>
    <xdr:from>
      <xdr:col>12</xdr:col>
      <xdr:colOff>47625</xdr:colOff>
      <xdr:row>23</xdr:row>
      <xdr:rowOff>66675</xdr:rowOff>
    </xdr:from>
    <xdr:ext cx="941925" cy="264560"/>
    <xdr:sp macro="" textlink="">
      <xdr:nvSpPr>
        <xdr:cNvPr id="51" name="TextBox 50"/>
        <xdr:cNvSpPr txBox="1"/>
      </xdr:nvSpPr>
      <xdr:spPr>
        <a:xfrm>
          <a:off x="7362825" y="4467225"/>
          <a:ext cx="9419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Waste</a:t>
          </a:r>
          <a:r>
            <a:rPr lang="en-US" sz="1100" baseline="0"/>
            <a:t> Water</a:t>
          </a:r>
          <a:endParaRPr lang="en-US" sz="1100"/>
        </a:p>
      </xdr:txBody>
    </xdr:sp>
    <xdr:clientData/>
  </xdr:oneCellAnchor>
  <xdr:oneCellAnchor>
    <xdr:from>
      <xdr:col>0</xdr:col>
      <xdr:colOff>47625</xdr:colOff>
      <xdr:row>8</xdr:row>
      <xdr:rowOff>57150</xdr:rowOff>
    </xdr:from>
    <xdr:ext cx="1235531" cy="264560"/>
    <xdr:sp macro="" textlink="">
      <xdr:nvSpPr>
        <xdr:cNvPr id="54" name="TextBox 53"/>
        <xdr:cNvSpPr txBox="1"/>
      </xdr:nvSpPr>
      <xdr:spPr>
        <a:xfrm>
          <a:off x="47625" y="1600200"/>
          <a:ext cx="12355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 baseline="0"/>
            <a:t>Make-up Nitrogen</a:t>
          </a:r>
          <a:endParaRPr lang="en-US" sz="1100"/>
        </a:p>
      </xdr:txBody>
    </xdr:sp>
    <xdr:clientData/>
  </xdr:oneCellAnchor>
  <xdr:oneCellAnchor>
    <xdr:from>
      <xdr:col>2</xdr:col>
      <xdr:colOff>542925</xdr:colOff>
      <xdr:row>8</xdr:row>
      <xdr:rowOff>66675</xdr:rowOff>
    </xdr:from>
    <xdr:ext cx="256160" cy="264560"/>
    <xdr:sp macro="" textlink="">
      <xdr:nvSpPr>
        <xdr:cNvPr id="56" name="TextBox 55"/>
        <xdr:cNvSpPr txBox="1"/>
      </xdr:nvSpPr>
      <xdr:spPr>
        <a:xfrm>
          <a:off x="1762125" y="1609725"/>
          <a:ext cx="256160" cy="264560"/>
        </a:xfrm>
        <a:prstGeom prst="rect">
          <a:avLst/>
        </a:prstGeom>
        <a:solidFill>
          <a:schemeClr val="bg1"/>
        </a:solidFill>
        <a:ln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ctr">
          <a:spAutoFit/>
        </a:bodyPr>
        <a:lstStyle/>
        <a:p>
          <a:pPr algn="ctr"/>
          <a:r>
            <a:rPr lang="en-US" sz="1100"/>
            <a:t>1</a:t>
          </a:r>
        </a:p>
      </xdr:txBody>
    </xdr:sp>
    <xdr:clientData/>
  </xdr:oneCellAnchor>
  <xdr:oneCellAnchor>
    <xdr:from>
      <xdr:col>2</xdr:col>
      <xdr:colOff>581025</xdr:colOff>
      <xdr:row>13</xdr:row>
      <xdr:rowOff>38100</xdr:rowOff>
    </xdr:from>
    <xdr:ext cx="256160" cy="264560"/>
    <xdr:sp macro="" textlink="">
      <xdr:nvSpPr>
        <xdr:cNvPr id="57" name="TextBox 56"/>
        <xdr:cNvSpPr txBox="1"/>
      </xdr:nvSpPr>
      <xdr:spPr>
        <a:xfrm>
          <a:off x="1800225" y="2533650"/>
          <a:ext cx="256160" cy="264560"/>
        </a:xfrm>
        <a:prstGeom prst="rect">
          <a:avLst/>
        </a:prstGeom>
        <a:solidFill>
          <a:schemeClr val="bg1"/>
        </a:solidFill>
        <a:ln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ctr">
          <a:spAutoFit/>
        </a:bodyPr>
        <a:lstStyle/>
        <a:p>
          <a:pPr algn="ctr"/>
          <a:r>
            <a:rPr lang="en-US" sz="1100"/>
            <a:t>2</a:t>
          </a:r>
        </a:p>
      </xdr:txBody>
    </xdr:sp>
    <xdr:clientData/>
  </xdr:oneCellAnchor>
  <xdr:oneCellAnchor>
    <xdr:from>
      <xdr:col>4</xdr:col>
      <xdr:colOff>200025</xdr:colOff>
      <xdr:row>10</xdr:row>
      <xdr:rowOff>66675</xdr:rowOff>
    </xdr:from>
    <xdr:ext cx="256160" cy="264560"/>
    <xdr:sp macro="" textlink="">
      <xdr:nvSpPr>
        <xdr:cNvPr id="58" name="TextBox 57"/>
        <xdr:cNvSpPr txBox="1"/>
      </xdr:nvSpPr>
      <xdr:spPr>
        <a:xfrm>
          <a:off x="2638425" y="1990725"/>
          <a:ext cx="256160" cy="264560"/>
        </a:xfrm>
        <a:prstGeom prst="rect">
          <a:avLst/>
        </a:prstGeom>
        <a:solidFill>
          <a:schemeClr val="bg1"/>
        </a:solidFill>
        <a:ln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ctr">
          <a:spAutoFit/>
        </a:bodyPr>
        <a:lstStyle/>
        <a:p>
          <a:pPr algn="ctr"/>
          <a:r>
            <a:rPr lang="en-US" sz="1100"/>
            <a:t>3</a:t>
          </a:r>
        </a:p>
      </xdr:txBody>
    </xdr:sp>
    <xdr:clientData/>
  </xdr:oneCellAnchor>
  <xdr:oneCellAnchor>
    <xdr:from>
      <xdr:col>5</xdr:col>
      <xdr:colOff>238125</xdr:colOff>
      <xdr:row>15</xdr:row>
      <xdr:rowOff>123825</xdr:rowOff>
    </xdr:from>
    <xdr:ext cx="256160" cy="264560"/>
    <xdr:sp macro="" textlink="">
      <xdr:nvSpPr>
        <xdr:cNvPr id="59" name="TextBox 58"/>
        <xdr:cNvSpPr txBox="1"/>
      </xdr:nvSpPr>
      <xdr:spPr>
        <a:xfrm>
          <a:off x="3286125" y="3000375"/>
          <a:ext cx="256160" cy="264560"/>
        </a:xfrm>
        <a:prstGeom prst="rect">
          <a:avLst/>
        </a:prstGeom>
        <a:solidFill>
          <a:schemeClr val="bg1"/>
        </a:solidFill>
        <a:ln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ctr">
          <a:spAutoFit/>
        </a:bodyPr>
        <a:lstStyle/>
        <a:p>
          <a:pPr algn="ctr"/>
          <a:r>
            <a:rPr lang="en-US" sz="1100"/>
            <a:t>4</a:t>
          </a:r>
        </a:p>
      </xdr:txBody>
    </xdr:sp>
    <xdr:clientData/>
  </xdr:oneCellAnchor>
  <xdr:oneCellAnchor>
    <xdr:from>
      <xdr:col>7</xdr:col>
      <xdr:colOff>133350</xdr:colOff>
      <xdr:row>11</xdr:row>
      <xdr:rowOff>38100</xdr:rowOff>
    </xdr:from>
    <xdr:ext cx="256160" cy="264560"/>
    <xdr:sp macro="" textlink="">
      <xdr:nvSpPr>
        <xdr:cNvPr id="60" name="TextBox 59"/>
        <xdr:cNvSpPr txBox="1"/>
      </xdr:nvSpPr>
      <xdr:spPr>
        <a:xfrm>
          <a:off x="4400550" y="2152650"/>
          <a:ext cx="256160" cy="264560"/>
        </a:xfrm>
        <a:prstGeom prst="rect">
          <a:avLst/>
        </a:prstGeom>
        <a:solidFill>
          <a:schemeClr val="bg1"/>
        </a:solidFill>
        <a:ln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ctr">
          <a:spAutoFit/>
        </a:bodyPr>
        <a:lstStyle/>
        <a:p>
          <a:pPr algn="ctr"/>
          <a:r>
            <a:rPr lang="en-US" sz="1100"/>
            <a:t>5</a:t>
          </a:r>
        </a:p>
      </xdr:txBody>
    </xdr:sp>
    <xdr:clientData/>
  </xdr:oneCellAnchor>
  <xdr:oneCellAnchor>
    <xdr:from>
      <xdr:col>9</xdr:col>
      <xdr:colOff>533400</xdr:colOff>
      <xdr:row>3</xdr:row>
      <xdr:rowOff>66675</xdr:rowOff>
    </xdr:from>
    <xdr:ext cx="256160" cy="264560"/>
    <xdr:sp macro="" textlink="">
      <xdr:nvSpPr>
        <xdr:cNvPr id="62" name="TextBox 61"/>
        <xdr:cNvSpPr txBox="1"/>
      </xdr:nvSpPr>
      <xdr:spPr>
        <a:xfrm>
          <a:off x="6019800" y="657225"/>
          <a:ext cx="256160" cy="264560"/>
        </a:xfrm>
        <a:prstGeom prst="rect">
          <a:avLst/>
        </a:prstGeom>
        <a:solidFill>
          <a:schemeClr val="bg1"/>
        </a:solidFill>
        <a:ln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ctr">
          <a:spAutoFit/>
        </a:bodyPr>
        <a:lstStyle/>
        <a:p>
          <a:pPr algn="ctr"/>
          <a:r>
            <a:rPr lang="en-US" sz="1100"/>
            <a:t>6</a:t>
          </a:r>
        </a:p>
      </xdr:txBody>
    </xdr:sp>
    <xdr:clientData/>
  </xdr:oneCellAnchor>
  <xdr:oneCellAnchor>
    <xdr:from>
      <xdr:col>9</xdr:col>
      <xdr:colOff>352425</xdr:colOff>
      <xdr:row>21</xdr:row>
      <xdr:rowOff>85725</xdr:rowOff>
    </xdr:from>
    <xdr:ext cx="256160" cy="264560"/>
    <xdr:sp macro="" textlink="">
      <xdr:nvSpPr>
        <xdr:cNvPr id="63" name="TextBox 62"/>
        <xdr:cNvSpPr txBox="1"/>
      </xdr:nvSpPr>
      <xdr:spPr>
        <a:xfrm>
          <a:off x="5838825" y="4105275"/>
          <a:ext cx="256160" cy="264560"/>
        </a:xfrm>
        <a:prstGeom prst="rect">
          <a:avLst/>
        </a:prstGeom>
        <a:solidFill>
          <a:schemeClr val="bg1"/>
        </a:solidFill>
        <a:ln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ctr">
          <a:spAutoFit/>
        </a:bodyPr>
        <a:lstStyle/>
        <a:p>
          <a:pPr algn="ctr"/>
          <a:r>
            <a:rPr lang="en-US" sz="1100"/>
            <a:t>9</a:t>
          </a:r>
        </a:p>
      </xdr:txBody>
    </xdr:sp>
    <xdr:clientData/>
  </xdr:oneCellAnchor>
  <xdr:oneCellAnchor>
    <xdr:from>
      <xdr:col>9</xdr:col>
      <xdr:colOff>133350</xdr:colOff>
      <xdr:row>17</xdr:row>
      <xdr:rowOff>133350</xdr:rowOff>
    </xdr:from>
    <xdr:ext cx="256160" cy="264560"/>
    <xdr:sp macro="" textlink="">
      <xdr:nvSpPr>
        <xdr:cNvPr id="66" name="TextBox 65"/>
        <xdr:cNvSpPr txBox="1"/>
      </xdr:nvSpPr>
      <xdr:spPr>
        <a:xfrm>
          <a:off x="5619750" y="3390900"/>
          <a:ext cx="256160" cy="264560"/>
        </a:xfrm>
        <a:prstGeom prst="rect">
          <a:avLst/>
        </a:prstGeom>
        <a:solidFill>
          <a:schemeClr val="bg1"/>
        </a:solidFill>
        <a:ln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ctr">
          <a:spAutoFit/>
        </a:bodyPr>
        <a:lstStyle/>
        <a:p>
          <a:pPr algn="ctr"/>
          <a:r>
            <a:rPr lang="en-US" sz="1100"/>
            <a:t>7</a:t>
          </a:r>
        </a:p>
      </xdr:txBody>
    </xdr:sp>
    <xdr:clientData/>
  </xdr:oneCellAnchor>
  <xdr:oneCellAnchor>
    <xdr:from>
      <xdr:col>8</xdr:col>
      <xdr:colOff>497653</xdr:colOff>
      <xdr:row>23</xdr:row>
      <xdr:rowOff>57150</xdr:rowOff>
    </xdr:from>
    <xdr:ext cx="327654" cy="264560"/>
    <xdr:sp macro="" textlink="">
      <xdr:nvSpPr>
        <xdr:cNvPr id="67" name="TextBox 66"/>
        <xdr:cNvSpPr txBox="1"/>
      </xdr:nvSpPr>
      <xdr:spPr>
        <a:xfrm>
          <a:off x="5374453" y="4457700"/>
          <a:ext cx="327654" cy="264560"/>
        </a:xfrm>
        <a:prstGeom prst="rect">
          <a:avLst/>
        </a:prstGeom>
        <a:solidFill>
          <a:schemeClr val="bg1"/>
        </a:solidFill>
        <a:ln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ctr">
          <a:spAutoFit/>
        </a:bodyPr>
        <a:lstStyle/>
        <a:p>
          <a:pPr algn="ctr"/>
          <a:r>
            <a:rPr lang="en-US" sz="1100"/>
            <a:t>10</a:t>
          </a:r>
        </a:p>
      </xdr:txBody>
    </xdr:sp>
    <xdr:clientData/>
  </xdr:oneCellAnchor>
  <xdr:oneCellAnchor>
    <xdr:from>
      <xdr:col>10</xdr:col>
      <xdr:colOff>533400</xdr:colOff>
      <xdr:row>6</xdr:row>
      <xdr:rowOff>57150</xdr:rowOff>
    </xdr:from>
    <xdr:ext cx="256160" cy="264560"/>
    <xdr:sp macro="" textlink="">
      <xdr:nvSpPr>
        <xdr:cNvPr id="68" name="TextBox 67"/>
        <xdr:cNvSpPr txBox="1"/>
      </xdr:nvSpPr>
      <xdr:spPr>
        <a:xfrm>
          <a:off x="6629400" y="1219200"/>
          <a:ext cx="256160" cy="264560"/>
        </a:xfrm>
        <a:prstGeom prst="rect">
          <a:avLst/>
        </a:prstGeom>
        <a:solidFill>
          <a:schemeClr val="bg1"/>
        </a:solidFill>
        <a:ln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ctr">
          <a:spAutoFit/>
        </a:bodyPr>
        <a:lstStyle/>
        <a:p>
          <a:pPr algn="ctr"/>
          <a:r>
            <a:rPr lang="en-US" sz="1100"/>
            <a:t>8</a:t>
          </a:r>
        </a:p>
      </xdr:txBody>
    </xdr:sp>
    <xdr:clientData/>
  </xdr:oneCellAnchor>
  <xdr:oneCellAnchor>
    <xdr:from>
      <xdr:col>6</xdr:col>
      <xdr:colOff>116653</xdr:colOff>
      <xdr:row>6</xdr:row>
      <xdr:rowOff>57150</xdr:rowOff>
    </xdr:from>
    <xdr:ext cx="327654" cy="264560"/>
    <xdr:sp macro="" textlink="">
      <xdr:nvSpPr>
        <xdr:cNvPr id="69" name="TextBox 68"/>
        <xdr:cNvSpPr txBox="1"/>
      </xdr:nvSpPr>
      <xdr:spPr>
        <a:xfrm>
          <a:off x="3774253" y="1219200"/>
          <a:ext cx="327654" cy="264560"/>
        </a:xfrm>
        <a:prstGeom prst="rect">
          <a:avLst/>
        </a:prstGeom>
        <a:solidFill>
          <a:schemeClr val="bg1"/>
        </a:solidFill>
        <a:ln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ctr">
          <a:spAutoFit/>
        </a:bodyPr>
        <a:lstStyle/>
        <a:p>
          <a:pPr algn="ctr"/>
          <a:r>
            <a:rPr lang="en-US" sz="1100"/>
            <a:t>14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tabSelected="1" topLeftCell="A4" workbookViewId="0">
      <selection activeCell="Q14" sqref="Q14"/>
    </sheetView>
  </sheetViews>
  <sheetFormatPr defaultRowHeight="15" x14ac:dyDescent="0.25"/>
  <sheetData>
    <row r="1" spans="1:1" ht="15.75" x14ac:dyDescent="0.25">
      <c r="A1" s="2" t="s">
        <v>0</v>
      </c>
    </row>
    <row r="2" spans="1:1" ht="15.75" x14ac:dyDescent="0.25">
      <c r="A2" s="2" t="s">
        <v>1</v>
      </c>
    </row>
    <row r="29" spans="1:10" ht="15.75" thickBot="1" x14ac:dyDescent="0.3">
      <c r="A29" s="1" t="s">
        <v>3</v>
      </c>
      <c r="H29" s="1" t="s">
        <v>31</v>
      </c>
    </row>
    <row r="30" spans="1:10" ht="18" x14ac:dyDescent="0.35">
      <c r="A30" s="3" t="s">
        <v>21</v>
      </c>
      <c r="B30" s="9"/>
      <c r="C30" s="4"/>
      <c r="D30" s="3">
        <v>1000</v>
      </c>
      <c r="E30" s="4" t="s">
        <v>6</v>
      </c>
      <c r="H30" t="s">
        <v>8</v>
      </c>
      <c r="I30">
        <f>I42</f>
        <v>0</v>
      </c>
      <c r="J30" t="s">
        <v>6</v>
      </c>
    </row>
    <row r="31" spans="1:10" ht="18" x14ac:dyDescent="0.35">
      <c r="A31" s="5" t="s">
        <v>22</v>
      </c>
      <c r="B31" s="10"/>
      <c r="C31" s="6"/>
      <c r="D31" s="5">
        <v>97</v>
      </c>
      <c r="E31" s="6" t="s">
        <v>7</v>
      </c>
      <c r="H31" t="s">
        <v>9</v>
      </c>
      <c r="I31">
        <f>I35+I36</f>
        <v>1111.1111111111111</v>
      </c>
      <c r="J31" t="s">
        <v>6</v>
      </c>
    </row>
    <row r="32" spans="1:10" ht="18" x14ac:dyDescent="0.35">
      <c r="A32" s="5" t="s">
        <v>2</v>
      </c>
      <c r="B32" s="10"/>
      <c r="C32" s="6"/>
      <c r="D32" s="5">
        <v>50</v>
      </c>
      <c r="E32" s="6" t="s">
        <v>5</v>
      </c>
      <c r="H32" t="s">
        <v>10</v>
      </c>
      <c r="I32">
        <f>I31/D38</f>
        <v>1111.1111111111111</v>
      </c>
      <c r="J32" t="s">
        <v>6</v>
      </c>
    </row>
    <row r="33" spans="1:10" ht="18" x14ac:dyDescent="0.35">
      <c r="A33" s="5" t="s">
        <v>4</v>
      </c>
      <c r="B33" s="10"/>
      <c r="C33" s="6"/>
      <c r="D33" s="5">
        <v>95</v>
      </c>
      <c r="E33" s="6" t="s">
        <v>5</v>
      </c>
      <c r="H33" t="s">
        <v>12</v>
      </c>
      <c r="J33" t="s">
        <v>6</v>
      </c>
    </row>
    <row r="34" spans="1:10" ht="18.75" thickBot="1" x14ac:dyDescent="0.4">
      <c r="A34" s="7" t="s">
        <v>23</v>
      </c>
      <c r="B34" s="11"/>
      <c r="C34" s="8"/>
      <c r="D34" s="7">
        <v>95</v>
      </c>
      <c r="E34" s="8" t="s">
        <v>5</v>
      </c>
      <c r="H34" t="s">
        <v>11</v>
      </c>
      <c r="J34" t="s">
        <v>6</v>
      </c>
    </row>
    <row r="35" spans="1:10" ht="18" x14ac:dyDescent="0.35">
      <c r="H35" t="s">
        <v>14</v>
      </c>
      <c r="I35">
        <f>I43</f>
        <v>1000</v>
      </c>
      <c r="J35" t="s">
        <v>6</v>
      </c>
    </row>
    <row r="36" spans="1:10" ht="18" x14ac:dyDescent="0.35">
      <c r="A36" s="1" t="s">
        <v>17</v>
      </c>
      <c r="H36" t="s">
        <v>15</v>
      </c>
      <c r="I36">
        <f>I35/9</f>
        <v>111.11111111111111</v>
      </c>
      <c r="J36" t="s">
        <v>6</v>
      </c>
    </row>
    <row r="37" spans="1:10" ht="18" x14ac:dyDescent="0.35">
      <c r="A37" t="s">
        <v>18</v>
      </c>
      <c r="D37">
        <v>9</v>
      </c>
      <c r="H37" t="s">
        <v>13</v>
      </c>
      <c r="I37">
        <f>I35*2+I36*1</f>
        <v>2111.1111111111113</v>
      </c>
      <c r="J37" t="s">
        <v>6</v>
      </c>
    </row>
    <row r="38" spans="1:10" ht="18" x14ac:dyDescent="0.35">
      <c r="A38" t="s">
        <v>19</v>
      </c>
      <c r="D38">
        <v>1</v>
      </c>
      <c r="H38" t="s">
        <v>16</v>
      </c>
      <c r="I38">
        <f>I31*(1-(D34/100))</f>
        <v>55.555555555555607</v>
      </c>
      <c r="J38" t="s">
        <v>6</v>
      </c>
    </row>
    <row r="39" spans="1:10" x14ac:dyDescent="0.25">
      <c r="A39" t="s">
        <v>20</v>
      </c>
      <c r="D39">
        <v>0.5</v>
      </c>
    </row>
    <row r="40" spans="1:10" ht="18" x14ac:dyDescent="0.35">
      <c r="A40" t="s">
        <v>30</v>
      </c>
      <c r="D40">
        <v>0.5</v>
      </c>
      <c r="H40" t="s">
        <v>29</v>
      </c>
      <c r="I40">
        <f>I37*D40</f>
        <v>1055.5555555555557</v>
      </c>
    </row>
    <row r="42" spans="1:10" ht="18" x14ac:dyDescent="0.35">
      <c r="H42" t="s">
        <v>34</v>
      </c>
      <c r="J42" t="s">
        <v>6</v>
      </c>
    </row>
    <row r="43" spans="1:10" ht="18" x14ac:dyDescent="0.35">
      <c r="H43" t="s">
        <v>25</v>
      </c>
      <c r="I43" s="12">
        <f>$D$30</f>
        <v>1000</v>
      </c>
      <c r="J43" t="s">
        <v>6</v>
      </c>
    </row>
    <row r="44" spans="1:10" ht="18" x14ac:dyDescent="0.35">
      <c r="H44" t="s">
        <v>26</v>
      </c>
      <c r="I44" s="12">
        <f>I43/(D31/100)-I43</f>
        <v>30.927835051546481</v>
      </c>
      <c r="J44" t="s">
        <v>6</v>
      </c>
    </row>
    <row r="45" spans="1:10" ht="18" x14ac:dyDescent="0.35">
      <c r="H45" t="s">
        <v>32</v>
      </c>
    </row>
    <row r="46" spans="1:10" ht="18" x14ac:dyDescent="0.35">
      <c r="H46" t="s">
        <v>33</v>
      </c>
    </row>
    <row r="47" spans="1:10" ht="18" x14ac:dyDescent="0.35">
      <c r="H47" t="s">
        <v>27</v>
      </c>
      <c r="I47">
        <f>I36</f>
        <v>111.11111111111111</v>
      </c>
    </row>
    <row r="48" spans="1:10" ht="18" x14ac:dyDescent="0.35">
      <c r="H48" t="s">
        <v>28</v>
      </c>
      <c r="I48">
        <f>I38</f>
        <v>55.555555555555607</v>
      </c>
    </row>
    <row r="49" spans="8:9" ht="18" x14ac:dyDescent="0.35">
      <c r="H49" t="s">
        <v>24</v>
      </c>
      <c r="I49">
        <f>I37*(1-D40)</f>
        <v>1055.5555555555557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Jeffrey Seay</dc:creator>
  <cp:lastModifiedBy>Jeffrey Seay</cp:lastModifiedBy>
  <dcterms:created xsi:type="dcterms:W3CDTF">2013-05-14T13:02:17Z</dcterms:created>
  <dcterms:modified xsi:type="dcterms:W3CDTF">2013-05-14T17:39:03Z</dcterms:modified>
</cp:coreProperties>
</file>